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01\1 výzva\"/>
    </mc:Choice>
  </mc:AlternateContent>
  <xr:revisionPtr revIDLastSave="0" documentId="13_ncr:1_{B9C7DC24-4793-4746-BF54-9B8DB230605B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9" i="1" l="1"/>
  <c r="T9" i="1"/>
  <c r="S10" i="1"/>
  <c r="T10" i="1"/>
  <c r="P9" i="1"/>
  <c r="P10" i="1"/>
  <c r="P11" i="1"/>
  <c r="S11" i="1"/>
  <c r="T11" i="1"/>
  <c r="P7" i="1"/>
  <c r="Q14" i="1" l="1"/>
  <c r="S7" i="1"/>
  <c r="R14" i="1" s="1"/>
</calcChain>
</file>

<file path=xl/sharedStrings.xml><?xml version="1.0" encoding="utf-8"?>
<sst xmlns="http://schemas.openxmlformats.org/spreadsheetml/2006/main" count="57" uniqueCount="50">
  <si>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</si>
  <si>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</si>
  <si>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</si>
  <si>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</si>
  <si>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</si>
  <si>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</si>
  <si>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</si>
  <si>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</si>
  <si>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</si>
  <si>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</si>
  <si>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</si>
  <si>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</si>
  <si>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</si>
  <si>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</si>
  <si>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</si>
  <si>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</si>
  <si>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</si>
  <si>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</si>
  <si>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</si>
  <si>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</si>
  <si>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</si>
  <si>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</si>
  <si>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</si>
  <si>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</si>
  <si>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</si>
  <si>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</si>
  <si>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</si>
  <si>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</si>
  <si>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</si>
  <si>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</si>
  <si>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</si>
  <si>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</si>
  <si>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</si>
  <si>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Pokud financováno z projektových prostředků, pak ŘEŠITEL uvede: NÁZEV A ČÍSLO DOTAČNÍHO PROJEKTU</t>
  </si>
  <si>
    <t>21 dní</t>
  </si>
  <si>
    <t>Společná faktura</t>
  </si>
  <si>
    <t xml:space="preserve">Příloha č. 2 Kupní smlouvy - technická specifikace
Výpočetní technika (III.) 001 - 2025 </t>
  </si>
  <si>
    <t>Notebook, překlopitelný</t>
  </si>
  <si>
    <t>Set klávesnice+myš</t>
  </si>
  <si>
    <t>Záruka na zboží 36 měsíců, servis NBD on site.</t>
  </si>
  <si>
    <t>Ing. Barbora Jánská,
Tel.: 37763 1500,
602 157 947,
E-mail: janskab@ps.zcu.cz</t>
  </si>
  <si>
    <t>Kollárova 19, 
301 00 Plzeň,
Provoz a služby - Správa PS,
místnost KO 224</t>
  </si>
  <si>
    <t>Operační systém Windows 64-bit, předinstalovaný (Windows 10 nebo vyšší, nesmí to být licence typu K12 (EDU)).
OS Windows požadujeme z důvodu kompatibility s interními aplikacemi ZČU (Stag, Magion,...).
Existence ovladačů použitého HW ve Windows 10 a vyšší verze Windows.</t>
  </si>
  <si>
    <t>Překlopitelný.
Výkon procesoru v Passmark CPU vice než 18 300 bodů (platné ke dni 6.1.2025).
Operační paměť minimálně 16 GB.
Disk SSD disk o kapacitě minimálně 1 TB.
Integrovaná wifi karta.
Display min. Full HD 14" s rozlišením min. 2880 x 1800, obnovovací frekvence min. 120Hz, dotykový display.
Čtečka otisků prstů, podpora virtualizace, AI.
Webkamera a mikrofon.
Mminimálně 2x USB 4 port a 1x USB-C, USB-C musí umožňovat napájení a přenos obrazu.
Kovový nebo kompozitní vnitřní rám.
CZ Klávesnice s podsvícením nebo alternativním způsobem zlepšení viditelnosti ve tmě.
Touchpad.
Podpora prostřednictvím internetu musí umožňovat stahování ovladačů a manuálu z internetu adresně pro konkrétní zadaný typ (sériové číslo) zařízení.
Záruka 36 měsíců, servis NBD on site.</t>
  </si>
  <si>
    <t>Dokovací stanice k pol.č. 1</t>
  </si>
  <si>
    <r>
      <rPr>
        <b/>
        <sz val="11"/>
        <color theme="1"/>
        <rFont val="Calibri"/>
        <family val="2"/>
        <charset val="238"/>
        <scheme val="minor"/>
      </rPr>
      <t>Kompatibilní s položkou č. 1.</t>
    </r>
    <r>
      <rPr>
        <sz val="11"/>
        <color theme="1"/>
        <rFont val="Calibri"/>
        <family val="2"/>
        <charset val="238"/>
        <scheme val="minor"/>
      </rPr>
      <t xml:space="preserve">
Power delivery min. 100W.
Připojení k notebooku přes USB-C.
Porty min.: 1x RJ45, 1x HDMI, 2x Display Port, Audio Jack 3.5, 2x USB-A 3.2, 2x USB-A 2.0 1x USB-C 3.2.</t>
    </r>
  </si>
  <si>
    <t>Drátové připojení přes USB.
CZ rozložení klávesnice, numerická klávesnice, vysokoprofilové klávesy.
Myš min. 3 tlačítka, min. 1600 DPI, doba odezvy max. 1 ms, klasické kolečko.</t>
  </si>
  <si>
    <t>Monitor 24"</t>
  </si>
  <si>
    <t>Velikost úhlopříčky 24", rozlišení WUXGA (1920x1200), displayport, USB hub, jas min. 300 cd/m2, typ panelu IPS. 
Displayport kabel musí byt součástí dodávky.
Záruka 36 měsíců.</t>
  </si>
  <si>
    <t>Záruka na zboží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</si>
</sst>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34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3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5" fillId="4" borderId="21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4" fillId="6" borderId="21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8" fillId="3" borderId="17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5" fillId="4" borderId="19" xfId="0" applyFont="1" applyFill="1" applyBorder="1" applyAlignment="1" applyProtection="1">
      <alignment horizontal="center" vertical="center" wrapText="1"/>
    </xf>
    <xf numFmtId="0" fontId="14" fillId="6" borderId="20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3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6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23" xfId="0" applyFont="1" applyFill="1" applyBorder="1" applyAlignment="1" applyProtection="1">
      <alignment horizontal="left" vertical="center" wrapText="1" indent="1"/>
      <protection locked="0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E1" zoomScaleNormal="100" workbookViewId="0">
      <selection activeCell="H11" sqref="H11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24" customWidth="1"/>
    <col min="5" max="5" width="10.5703125" style="22" customWidth="1"/>
    <col min="6" max="6" width="123.855468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27.85546875" style="1" customWidth="1"/>
    <col min="13" max="13" width="31" style="1" customWidth="1"/>
    <col min="14" max="14" width="26.42578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6.5703125" style="1" customWidth="1"/>
    <col min="21" max="21" width="11.5703125" style="1" hidden="1" customWidth="1"/>
    <col min="22" max="22" width="37" style="17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31</v>
      </c>
      <c r="H6" s="30" t="s">
        <v>25</v>
      </c>
      <c r="I6" s="31" t="s">
        <v>17</v>
      </c>
      <c r="J6" s="29" t="s">
        <v>18</v>
      </c>
      <c r="K6" s="29" t="s">
        <v>33</v>
      </c>
      <c r="L6" s="32" t="s">
        <v>19</v>
      </c>
      <c r="M6" s="33" t="s">
        <v>20</v>
      </c>
      <c r="N6" s="32" t="s">
        <v>21</v>
      </c>
      <c r="O6" s="29" t="s">
        <v>29</v>
      </c>
      <c r="P6" s="32" t="s">
        <v>22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246.75" customHeight="1" thickTop="1" x14ac:dyDescent="0.25">
      <c r="A7" s="36"/>
      <c r="B7" s="37">
        <v>1</v>
      </c>
      <c r="C7" s="38" t="s">
        <v>37</v>
      </c>
      <c r="D7" s="39">
        <v>1</v>
      </c>
      <c r="E7" s="40" t="s">
        <v>28</v>
      </c>
      <c r="F7" s="41" t="s">
        <v>43</v>
      </c>
      <c r="G7" s="126"/>
      <c r="H7" s="126"/>
      <c r="I7" s="42" t="s">
        <v>35</v>
      </c>
      <c r="J7" s="43" t="s">
        <v>32</v>
      </c>
      <c r="K7" s="44"/>
      <c r="L7" s="45" t="s">
        <v>39</v>
      </c>
      <c r="M7" s="46" t="s">
        <v>40</v>
      </c>
      <c r="N7" s="46" t="s">
        <v>41</v>
      </c>
      <c r="O7" s="47" t="s">
        <v>34</v>
      </c>
      <c r="P7" s="48">
        <f>D7*Q7</f>
        <v>32000</v>
      </c>
      <c r="Q7" s="49">
        <v>32000</v>
      </c>
      <c r="R7" s="130"/>
      <c r="S7" s="50">
        <f>D7*R7</f>
        <v>0</v>
      </c>
      <c r="T7" s="51" t="str">
        <f>IF(ISNUMBER(R7+R8), IF(R7+R8&gt;Q7,"NEVYHOVUJE","VYHOVUJE")," ")</f>
        <v>VYHOVUJE</v>
      </c>
      <c r="U7" s="52"/>
      <c r="V7" s="53" t="s">
        <v>11</v>
      </c>
    </row>
    <row r="8" spans="1:22" ht="66" customHeight="1" x14ac:dyDescent="0.25">
      <c r="A8" s="36"/>
      <c r="B8" s="54"/>
      <c r="C8" s="55"/>
      <c r="D8" s="56"/>
      <c r="E8" s="57"/>
      <c r="F8" s="58" t="s">
        <v>42</v>
      </c>
      <c r="G8" s="127"/>
      <c r="H8" s="59" t="s">
        <v>32</v>
      </c>
      <c r="I8" s="60"/>
      <c r="J8" s="61"/>
      <c r="K8" s="62"/>
      <c r="L8" s="63"/>
      <c r="M8" s="64"/>
      <c r="N8" s="64"/>
      <c r="O8" s="65"/>
      <c r="P8" s="66"/>
      <c r="Q8" s="67"/>
      <c r="R8" s="131"/>
      <c r="S8" s="68">
        <f>D7*R8</f>
        <v>0</v>
      </c>
      <c r="T8" s="69"/>
      <c r="U8" s="70"/>
      <c r="V8" s="71"/>
    </row>
    <row r="9" spans="1:22" ht="83.25" customHeight="1" x14ac:dyDescent="0.25">
      <c r="A9" s="36"/>
      <c r="B9" s="72">
        <v>2</v>
      </c>
      <c r="C9" s="73" t="s">
        <v>44</v>
      </c>
      <c r="D9" s="74">
        <v>1</v>
      </c>
      <c r="E9" s="75" t="s">
        <v>28</v>
      </c>
      <c r="F9" s="76" t="s">
        <v>45</v>
      </c>
      <c r="G9" s="128"/>
      <c r="H9" s="77" t="s">
        <v>32</v>
      </c>
      <c r="I9" s="60"/>
      <c r="J9" s="61"/>
      <c r="K9" s="62"/>
      <c r="L9" s="78"/>
      <c r="M9" s="79"/>
      <c r="N9" s="79"/>
      <c r="O9" s="65"/>
      <c r="P9" s="80">
        <f>D9*Q9</f>
        <v>2000</v>
      </c>
      <c r="Q9" s="81">
        <v>2000</v>
      </c>
      <c r="R9" s="132"/>
      <c r="S9" s="82">
        <f>D9*R9</f>
        <v>0</v>
      </c>
      <c r="T9" s="83" t="str">
        <f t="shared" ref="T9:T10" si="0">IF(ISNUMBER(R9), IF(R9&gt;Q9,"NEVYHOVUJE","VYHOVUJE")," ")</f>
        <v xml:space="preserve"> </v>
      </c>
      <c r="U9" s="70"/>
      <c r="V9" s="84" t="s">
        <v>13</v>
      </c>
    </row>
    <row r="10" spans="1:22" ht="75.75" customHeight="1" x14ac:dyDescent="0.25">
      <c r="A10" s="36"/>
      <c r="B10" s="72">
        <v>3</v>
      </c>
      <c r="C10" s="85" t="s">
        <v>38</v>
      </c>
      <c r="D10" s="74">
        <v>1</v>
      </c>
      <c r="E10" s="75" t="s">
        <v>28</v>
      </c>
      <c r="F10" s="76" t="s">
        <v>46</v>
      </c>
      <c r="G10" s="128"/>
      <c r="H10" s="77" t="s">
        <v>32</v>
      </c>
      <c r="I10" s="60"/>
      <c r="J10" s="61"/>
      <c r="K10" s="62"/>
      <c r="L10" s="63"/>
      <c r="M10" s="79"/>
      <c r="N10" s="79"/>
      <c r="O10" s="65"/>
      <c r="P10" s="80">
        <f>D10*Q10</f>
        <v>500</v>
      </c>
      <c r="Q10" s="81">
        <v>500</v>
      </c>
      <c r="R10" s="132"/>
      <c r="S10" s="82">
        <f>D10*R10</f>
        <v>0</v>
      </c>
      <c r="T10" s="83" t="str">
        <f t="shared" si="0"/>
        <v xml:space="preserve"> </v>
      </c>
      <c r="U10" s="70"/>
      <c r="V10" s="71"/>
    </row>
    <row r="11" spans="1:22" ht="68.25" customHeight="1" thickBot="1" x14ac:dyDescent="0.3">
      <c r="A11" s="36"/>
      <c r="B11" s="86">
        <v>4</v>
      </c>
      <c r="C11" s="87" t="s">
        <v>47</v>
      </c>
      <c r="D11" s="88">
        <v>1</v>
      </c>
      <c r="E11" s="89" t="s">
        <v>28</v>
      </c>
      <c r="F11" s="90" t="s">
        <v>48</v>
      </c>
      <c r="G11" s="129"/>
      <c r="H11" s="129"/>
      <c r="I11" s="91"/>
      <c r="J11" s="92"/>
      <c r="K11" s="93"/>
      <c r="L11" s="94" t="s">
        <v>49</v>
      </c>
      <c r="M11" s="95"/>
      <c r="N11" s="95"/>
      <c r="O11" s="96"/>
      <c r="P11" s="97">
        <f>D11*Q11</f>
        <v>6500</v>
      </c>
      <c r="Q11" s="98">
        <v>6500</v>
      </c>
      <c r="R11" s="133"/>
      <c r="S11" s="99">
        <f>D11*R11</f>
        <v>0</v>
      </c>
      <c r="T11" s="100" t="str">
        <f t="shared" ref="T11" si="1">IF(ISNUMBER(R11), IF(R11&gt;Q11,"NEVYHOVUJE","VYHOVUJE")," ")</f>
        <v xml:space="preserve"> </v>
      </c>
      <c r="U11" s="101"/>
      <c r="V11" s="102" t="s">
        <v>12</v>
      </c>
    </row>
    <row r="12" spans="1:22" ht="17.45" customHeight="1" thickTop="1" thickBot="1" x14ac:dyDescent="0.3"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  <c r="V12" s="103"/>
    </row>
    <row r="13" spans="1:22" ht="51.75" customHeight="1" thickTop="1" thickBot="1" x14ac:dyDescent="0.3">
      <c r="B13" s="104" t="s">
        <v>27</v>
      </c>
      <c r="C13" s="104"/>
      <c r="D13" s="104"/>
      <c r="E13" s="104"/>
      <c r="F13" s="104"/>
      <c r="G13" s="104"/>
      <c r="H13" s="105"/>
      <c r="I13" s="105"/>
      <c r="J13" s="106"/>
      <c r="K13" s="106"/>
      <c r="L13" s="27"/>
      <c r="M13" s="27"/>
      <c r="N13" s="27"/>
      <c r="O13" s="107"/>
      <c r="P13" s="107"/>
      <c r="Q13" s="108" t="s">
        <v>9</v>
      </c>
      <c r="R13" s="109" t="s">
        <v>10</v>
      </c>
      <c r="S13" s="110"/>
      <c r="T13" s="111"/>
      <c r="U13" s="112"/>
      <c r="V13" s="113"/>
    </row>
    <row r="14" spans="1:22" ht="50.45" customHeight="1" thickTop="1" thickBot="1" x14ac:dyDescent="0.3">
      <c r="B14" s="114" t="s">
        <v>26</v>
      </c>
      <c r="C14" s="114"/>
      <c r="D14" s="114"/>
      <c r="E14" s="114"/>
      <c r="F14" s="114"/>
      <c r="G14" s="114"/>
      <c r="H14" s="114"/>
      <c r="I14" s="115"/>
      <c r="L14" s="7"/>
      <c r="M14" s="7"/>
      <c r="N14" s="7"/>
      <c r="O14" s="116"/>
      <c r="P14" s="116"/>
      <c r="Q14" s="117">
        <f>SUM(P7:P11)</f>
        <v>41000</v>
      </c>
      <c r="R14" s="118">
        <f>SUM(S7:S11)</f>
        <v>0</v>
      </c>
      <c r="S14" s="119"/>
      <c r="T14" s="120"/>
    </row>
    <row r="15" spans="1:22" ht="15.75" thickTop="1" x14ac:dyDescent="0.25">
      <c r="B15" s="121" t="s">
        <v>30</v>
      </c>
      <c r="C15" s="121"/>
      <c r="D15" s="121"/>
      <c r="E15" s="121"/>
      <c r="F15" s="121"/>
      <c r="G15" s="121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22"/>
      <c r="C16" s="122"/>
      <c r="D16" s="122"/>
      <c r="E16" s="122"/>
      <c r="F16" s="122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2"/>
      <c r="C17" s="122"/>
      <c r="D17" s="122"/>
      <c r="E17" s="122"/>
      <c r="F17" s="122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22"/>
      <c r="C18" s="122"/>
      <c r="D18" s="122"/>
      <c r="E18" s="122"/>
      <c r="F18" s="122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106"/>
      <c r="D19" s="123"/>
      <c r="E19" s="106"/>
      <c r="F19" s="10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H20" s="125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06"/>
      <c r="D21" s="123"/>
      <c r="E21" s="106"/>
      <c r="F21" s="10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6"/>
      <c r="D22" s="123"/>
      <c r="E22" s="106"/>
      <c r="F22" s="10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6"/>
      <c r="D23" s="123"/>
      <c r="E23" s="106"/>
      <c r="F23" s="10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6"/>
      <c r="D24" s="123"/>
      <c r="E24" s="106"/>
      <c r="F24" s="10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6"/>
      <c r="D25" s="123"/>
      <c r="E25" s="106"/>
      <c r="F25" s="10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6"/>
      <c r="D26" s="123"/>
      <c r="E26" s="106"/>
      <c r="F26" s="10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6"/>
      <c r="D27" s="123"/>
      <c r="E27" s="106"/>
      <c r="F27" s="10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6"/>
      <c r="D28" s="123"/>
      <c r="E28" s="106"/>
      <c r="F28" s="10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6"/>
      <c r="D29" s="123"/>
      <c r="E29" s="106"/>
      <c r="F29" s="10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6"/>
      <c r="D30" s="123"/>
      <c r="E30" s="106"/>
      <c r="F30" s="10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6"/>
      <c r="D31" s="123"/>
      <c r="E31" s="106"/>
      <c r="F31" s="10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6"/>
      <c r="D32" s="123"/>
      <c r="E32" s="106"/>
      <c r="F32" s="10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6"/>
      <c r="D33" s="123"/>
      <c r="E33" s="106"/>
      <c r="F33" s="10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6"/>
      <c r="D34" s="123"/>
      <c r="E34" s="106"/>
      <c r="F34" s="10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6"/>
      <c r="D35" s="123"/>
      <c r="E35" s="106"/>
      <c r="F35" s="10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6"/>
      <c r="D36" s="123"/>
      <c r="E36" s="106"/>
      <c r="F36" s="10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6"/>
      <c r="D37" s="123"/>
      <c r="E37" s="106"/>
      <c r="F37" s="10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6"/>
      <c r="D38" s="123"/>
      <c r="E38" s="106"/>
      <c r="F38" s="10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6"/>
      <c r="D39" s="123"/>
      <c r="E39" s="106"/>
      <c r="F39" s="10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6"/>
      <c r="D40" s="123"/>
      <c r="E40" s="106"/>
      <c r="F40" s="10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6"/>
      <c r="D41" s="123"/>
      <c r="E41" s="106"/>
      <c r="F41" s="10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6"/>
      <c r="D42" s="123"/>
      <c r="E42" s="106"/>
      <c r="F42" s="10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6"/>
      <c r="D43" s="123"/>
      <c r="E43" s="106"/>
      <c r="F43" s="10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6"/>
      <c r="D44" s="123"/>
      <c r="E44" s="106"/>
      <c r="F44" s="10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6"/>
      <c r="D45" s="123"/>
      <c r="E45" s="106"/>
      <c r="F45" s="10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6"/>
      <c r="D46" s="123"/>
      <c r="E46" s="106"/>
      <c r="F46" s="10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6"/>
      <c r="D47" s="123"/>
      <c r="E47" s="106"/>
      <c r="F47" s="10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6"/>
      <c r="D48" s="123"/>
      <c r="E48" s="106"/>
      <c r="F48" s="10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6"/>
      <c r="D49" s="123"/>
      <c r="E49" s="106"/>
      <c r="F49" s="10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6"/>
      <c r="D50" s="123"/>
      <c r="E50" s="106"/>
      <c r="F50" s="10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6"/>
      <c r="D51" s="123"/>
      <c r="E51" s="106"/>
      <c r="F51" s="10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6"/>
      <c r="D52" s="123"/>
      <c r="E52" s="106"/>
      <c r="F52" s="10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6"/>
      <c r="D53" s="123"/>
      <c r="E53" s="106"/>
      <c r="F53" s="10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6"/>
      <c r="D54" s="123"/>
      <c r="E54" s="106"/>
      <c r="F54" s="10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6"/>
      <c r="D55" s="123"/>
      <c r="E55" s="106"/>
      <c r="F55" s="10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6"/>
      <c r="D56" s="123"/>
      <c r="E56" s="106"/>
      <c r="F56" s="10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6"/>
      <c r="D57" s="123"/>
      <c r="E57" s="106"/>
      <c r="F57" s="10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6"/>
      <c r="D58" s="123"/>
      <c r="E58" s="106"/>
      <c r="F58" s="10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6"/>
      <c r="D59" s="123"/>
      <c r="E59" s="106"/>
      <c r="F59" s="10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6"/>
      <c r="D60" s="123"/>
      <c r="E60" s="106"/>
      <c r="F60" s="10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6"/>
      <c r="D61" s="123"/>
      <c r="E61" s="106"/>
      <c r="F61" s="10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6"/>
      <c r="D62" s="123"/>
      <c r="E62" s="106"/>
      <c r="F62" s="10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6"/>
      <c r="D63" s="123"/>
      <c r="E63" s="106"/>
      <c r="F63" s="10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6"/>
      <c r="D64" s="123"/>
      <c r="E64" s="106"/>
      <c r="F64" s="10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6"/>
      <c r="D65" s="123"/>
      <c r="E65" s="106"/>
      <c r="F65" s="10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6"/>
      <c r="D66" s="123"/>
      <c r="E66" s="106"/>
      <c r="F66" s="10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6"/>
      <c r="D67" s="123"/>
      <c r="E67" s="106"/>
      <c r="F67" s="10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6"/>
      <c r="D68" s="123"/>
      <c r="E68" s="106"/>
      <c r="F68" s="10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6"/>
      <c r="D69" s="123"/>
      <c r="E69" s="106"/>
      <c r="F69" s="10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6"/>
      <c r="D70" s="123"/>
      <c r="E70" s="106"/>
      <c r="F70" s="10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6"/>
      <c r="D71" s="123"/>
      <c r="E71" s="106"/>
      <c r="F71" s="10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6"/>
      <c r="D72" s="123"/>
      <c r="E72" s="106"/>
      <c r="F72" s="10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6"/>
      <c r="D73" s="123"/>
      <c r="E73" s="106"/>
      <c r="F73" s="10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6"/>
      <c r="D74" s="123"/>
      <c r="E74" s="106"/>
      <c r="F74" s="10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6"/>
      <c r="D75" s="123"/>
      <c r="E75" s="106"/>
      <c r="F75" s="10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6"/>
      <c r="D76" s="123"/>
      <c r="E76" s="106"/>
      <c r="F76" s="10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6"/>
      <c r="D77" s="123"/>
      <c r="E77" s="106"/>
      <c r="F77" s="10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6"/>
      <c r="D78" s="123"/>
      <c r="E78" s="106"/>
      <c r="F78" s="10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6"/>
      <c r="D79" s="123"/>
      <c r="E79" s="106"/>
      <c r="F79" s="10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6"/>
      <c r="D80" s="123"/>
      <c r="E80" s="106"/>
      <c r="F80" s="10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6"/>
      <c r="D81" s="123"/>
      <c r="E81" s="106"/>
      <c r="F81" s="10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6"/>
      <c r="D82" s="123"/>
      <c r="E82" s="106"/>
      <c r="F82" s="10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6"/>
      <c r="D83" s="123"/>
      <c r="E83" s="106"/>
      <c r="F83" s="10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6"/>
      <c r="D84" s="123"/>
      <c r="E84" s="106"/>
      <c r="F84" s="10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6"/>
      <c r="D85" s="123"/>
      <c r="E85" s="106"/>
      <c r="F85" s="10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6"/>
      <c r="D86" s="123"/>
      <c r="E86" s="106"/>
      <c r="F86" s="10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6"/>
      <c r="D87" s="123"/>
      <c r="E87" s="106"/>
      <c r="F87" s="10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6"/>
      <c r="D88" s="123"/>
      <c r="E88" s="106"/>
      <c r="F88" s="10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6"/>
      <c r="D89" s="123"/>
      <c r="E89" s="106"/>
      <c r="F89" s="10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6"/>
      <c r="D90" s="123"/>
      <c r="E90" s="106"/>
      <c r="F90" s="10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6"/>
      <c r="D91" s="123"/>
      <c r="E91" s="106"/>
      <c r="F91" s="10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6"/>
      <c r="D92" s="123"/>
      <c r="E92" s="106"/>
      <c r="F92" s="10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6"/>
      <c r="D93" s="123"/>
      <c r="E93" s="106"/>
      <c r="F93" s="10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6"/>
      <c r="D94" s="123"/>
      <c r="E94" s="106"/>
      <c r="F94" s="10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6"/>
      <c r="D95" s="123"/>
      <c r="E95" s="106"/>
      <c r="F95" s="10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6"/>
      <c r="D96" s="123"/>
      <c r="E96" s="106"/>
      <c r="F96" s="106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6"/>
      <c r="D97" s="123"/>
      <c r="E97" s="106"/>
      <c r="F97" s="106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6"/>
      <c r="D98" s="123"/>
      <c r="E98" s="106"/>
      <c r="F98" s="106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6"/>
      <c r="D99" s="123"/>
      <c r="E99" s="106"/>
      <c r="F99" s="106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06"/>
      <c r="D100" s="123"/>
      <c r="E100" s="106"/>
      <c r="F100" s="106"/>
      <c r="G100" s="16"/>
      <c r="H100" s="16"/>
      <c r="I100" s="11"/>
      <c r="J100" s="11"/>
      <c r="K100" s="11"/>
      <c r="L100" s="11"/>
      <c r="M100" s="11"/>
      <c r="N100" s="17"/>
      <c r="O100" s="17"/>
      <c r="P100" s="17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</sheetData>
  <sheetProtection algorithmName="SHA-512" hashValue="Y8MyJ5AVc2byuaEo36jPWXBjY1Mb8imzUSpftZ6YL3kU8hpVLEL4sRtpcz2+WUaYeXc/SLqL0yfW71ii0UzFyQ==" saltValue="1IIBtAKQDVNXs/o9kntqRQ==" spinCount="100000" sheet="1" objects="1" scenarios="1"/>
  <mergeCells count="25">
    <mergeCell ref="Q7:Q8"/>
    <mergeCell ref="U7:U11"/>
    <mergeCell ref="L9:L10"/>
    <mergeCell ref="D7:D8"/>
    <mergeCell ref="E7:E8"/>
    <mergeCell ref="L7:L8"/>
    <mergeCell ref="P7:P8"/>
    <mergeCell ref="V9:V10"/>
    <mergeCell ref="B1:D1"/>
    <mergeCell ref="G5:H5"/>
    <mergeCell ref="I7:I11"/>
    <mergeCell ref="J7:J11"/>
    <mergeCell ref="K7:K11"/>
    <mergeCell ref="M7:M11"/>
    <mergeCell ref="N7:N11"/>
    <mergeCell ref="O7:O11"/>
    <mergeCell ref="B7:B8"/>
    <mergeCell ref="C7:C8"/>
    <mergeCell ref="T7:T8"/>
    <mergeCell ref="V7:V8"/>
    <mergeCell ref="B15:G15"/>
    <mergeCell ref="R14:T14"/>
    <mergeCell ref="R13:T13"/>
    <mergeCell ref="B13:G13"/>
    <mergeCell ref="B14:H14"/>
  </mergeCells>
  <conditionalFormatting sqref="R7:R11 G7:H11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1">
    <cfRule type="notContainsBlanks" dxfId="2" priority="78">
      <formula>LEN(TRIM(G7))&gt;0</formula>
    </cfRule>
  </conditionalFormatting>
  <conditionalFormatting sqref="T7 T9:T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1" xr:uid="{349A6282-9232-40B5-B155-0C95E3B5B228}">
      <formula1>"ks,bal,sada,m,"</formula1>
    </dataValidation>
    <dataValidation type="list" allowBlank="1" showInputMessage="1" showErrorMessage="1" sqref="J7:J8" xr:uid="{AA42F78B-B0F3-4B9D-886F-5C691A1A80AD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V11 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2025-01-08T12:52:30Z</cp:lastPrinted>
  <dcterms:created xsi:type="dcterms:W3CDTF">2014-03-05T12:43:32Z</dcterms:created>
  <dcterms:modified xsi:type="dcterms:W3CDTF">2025-01-08T13:10:22Z</dcterms:modified>
</cp:coreProperties>
</file>